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PESA\appl\"/>
    </mc:Choice>
  </mc:AlternateContent>
  <bookViews>
    <workbookView xWindow="0" yWindow="0" windowWidth="28800" windowHeight="12135"/>
  </bookViews>
  <sheets>
    <sheet name="Ark1" sheetId="1" r:id="rId1"/>
  </sheets>
  <externalReferences>
    <externalReference r:id="rId2"/>
  </externalReferences>
  <definedNames>
    <definedName name="_xlnm.Print_Titles" localSheetId="0">'Ark1'!$6:$6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1" l="1"/>
  <c r="G105" i="1"/>
  <c r="G103" i="1"/>
  <c r="G102" i="1"/>
  <c r="G100" i="1"/>
  <c r="G99" i="1"/>
  <c r="G98" i="1"/>
  <c r="G97" i="1"/>
  <c r="G96" i="1"/>
  <c r="G95" i="1"/>
  <c r="G94" i="1"/>
  <c r="G93" i="1"/>
  <c r="G91" i="1"/>
  <c r="G90" i="1"/>
  <c r="G89" i="1"/>
  <c r="F88" i="1"/>
  <c r="G88" i="1" s="1"/>
  <c r="F87" i="1"/>
  <c r="G87" i="1" s="1"/>
  <c r="G85" i="1"/>
  <c r="G83" i="1"/>
  <c r="G82" i="1"/>
  <c r="G80" i="1"/>
  <c r="G78" i="1"/>
  <c r="G77" i="1"/>
  <c r="G76" i="1"/>
  <c r="G75" i="1"/>
  <c r="G74" i="1"/>
  <c r="G73" i="1"/>
  <c r="G72" i="1"/>
  <c r="G71" i="1"/>
  <c r="G69" i="1"/>
  <c r="G68" i="1"/>
  <c r="G67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49" i="1"/>
  <c r="G48" i="1"/>
  <c r="G46" i="1"/>
  <c r="G45" i="1"/>
  <c r="G44" i="1"/>
  <c r="G43" i="1"/>
  <c r="G41" i="1"/>
  <c r="G37" i="1"/>
  <c r="G35" i="1"/>
  <c r="G31" i="1"/>
  <c r="F31" i="1"/>
  <c r="E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B2" i="1"/>
  <c r="G108" i="1" l="1"/>
</calcChain>
</file>

<file path=xl/sharedStrings.xml><?xml version="1.0" encoding="utf-8"?>
<sst xmlns="http://schemas.openxmlformats.org/spreadsheetml/2006/main" count="270" uniqueCount="117">
  <si>
    <t>Udvalg: Økonomi og Erhverv</t>
  </si>
  <si>
    <t>Drift</t>
  </si>
  <si>
    <t>Aftaleholder/område:</t>
  </si>
  <si>
    <t>Konto 
(sted)</t>
  </si>
  <si>
    <t>Korrigeret budget 2017</t>
  </si>
  <si>
    <t>Regnskab 2017</t>
  </si>
  <si>
    <t>Budget-
overførseler fra 2017 til 2018</t>
  </si>
  <si>
    <t>Dok.nr.</t>
  </si>
  <si>
    <t>Nr.</t>
  </si>
  <si>
    <t>+ = overskud,    - =  underskud</t>
  </si>
  <si>
    <t>Indenfor rammen:</t>
  </si>
  <si>
    <t>Teknik og Miljø:</t>
  </si>
  <si>
    <t>Ubestemte formål/arealer til udlejning</t>
  </si>
  <si>
    <t>00.22.05</t>
  </si>
  <si>
    <t>23432-17</t>
  </si>
  <si>
    <t>Faste ejend.- Fælles formål</t>
  </si>
  <si>
    <t>00.25.10</t>
  </si>
  <si>
    <t>Faste ejend.- Beboelse</t>
  </si>
  <si>
    <t>00.25.11</t>
  </si>
  <si>
    <t>Faste ejend.- Andre faste ejd.</t>
  </si>
  <si>
    <t>00.25.13</t>
  </si>
  <si>
    <t>Direktionen</t>
  </si>
  <si>
    <t>06.45.51</t>
  </si>
  <si>
    <t>26370-18</t>
  </si>
  <si>
    <t>Politik &amp; Analyse</t>
  </si>
  <si>
    <t>I.T.</t>
  </si>
  <si>
    <t>06.45.52</t>
  </si>
  <si>
    <t>Staben Økonomi</t>
  </si>
  <si>
    <t>Staben Personale &amp; Udvikling</t>
  </si>
  <si>
    <t>Staben Social &amp; Sundhed</t>
  </si>
  <si>
    <t>06.45.51+57</t>
  </si>
  <si>
    <t>Dagtilbud</t>
  </si>
  <si>
    <t>Skoler</t>
  </si>
  <si>
    <t>Kultur og Fritid</t>
  </si>
  <si>
    <t>Social &amp; Handicap</t>
  </si>
  <si>
    <t>06.45.57</t>
  </si>
  <si>
    <t>Vej &amp; Park</t>
  </si>
  <si>
    <t>Teknik og Miljø</t>
  </si>
  <si>
    <t>Plan og Byg</t>
  </si>
  <si>
    <t>Borgerservice</t>
  </si>
  <si>
    <t>Jobcenter</t>
  </si>
  <si>
    <t>06.45.53</t>
  </si>
  <si>
    <t>Børn og Familie</t>
  </si>
  <si>
    <t>06.45.58</t>
  </si>
  <si>
    <t xml:space="preserve"> </t>
  </si>
  <si>
    <t>Lederløn - indenfor direktionens ramme:</t>
  </si>
  <si>
    <t>Direktionen:</t>
  </si>
  <si>
    <t>Ledelsesløn</t>
  </si>
  <si>
    <t>Politik og Analyse</t>
  </si>
  <si>
    <t>06.45.51+53</t>
  </si>
  <si>
    <t>Udenfor rammen - 100% overførsel:</t>
  </si>
  <si>
    <t>Varde, VUC i Campusbygning</t>
  </si>
  <si>
    <t>Kommunalbestyrelsesmedlemmer</t>
  </si>
  <si>
    <t>06.42.41</t>
  </si>
  <si>
    <t>Valg</t>
  </si>
  <si>
    <t>06.42.43</t>
  </si>
  <si>
    <t>Byrådets udviklingspulje</t>
  </si>
  <si>
    <t>Direktionens tværfaglige ad hoc pulje</t>
  </si>
  <si>
    <t>Kommissioner, råd og nævn</t>
  </si>
  <si>
    <t>06.42.42</t>
  </si>
  <si>
    <t>Fælles kontorhold</t>
  </si>
  <si>
    <t>Konsulentbistand</t>
  </si>
  <si>
    <t>Kommunikation, markedsføring og udvikling</t>
  </si>
  <si>
    <t>Helhedsplanen, Boulevarden</t>
  </si>
  <si>
    <t>Rollemodelprojekt</t>
  </si>
  <si>
    <t>Forældrerolleprojekt</t>
  </si>
  <si>
    <t>Varde årets cykelkommune</t>
  </si>
  <si>
    <t>Konsulentbistand/særlige aktiviteter-Teknik &amp; Kultur</t>
  </si>
  <si>
    <t>Fagsystem mm</t>
  </si>
  <si>
    <t>Infrastruktur</t>
  </si>
  <si>
    <t>Servicedisk</t>
  </si>
  <si>
    <t>Projekter</t>
  </si>
  <si>
    <t>Intern salg</t>
  </si>
  <si>
    <t>Leje og leasing</t>
  </si>
  <si>
    <t>GIS</t>
  </si>
  <si>
    <t>00.52.89</t>
  </si>
  <si>
    <t>Staben Økonomi:</t>
  </si>
  <si>
    <t>Aflevering af data til Statens arkiver</t>
  </si>
  <si>
    <t>Andel af landskvote-integrationsområdet</t>
  </si>
  <si>
    <t>Risikostyring</t>
  </si>
  <si>
    <t>06.52.74</t>
  </si>
  <si>
    <t>Elektronisk jobdatabase</t>
  </si>
  <si>
    <t>Central pulje til fratrådt personale ifm sparekatalog</t>
  </si>
  <si>
    <t>Pulje til fastholdelse, trivsel og forebyggelse</t>
  </si>
  <si>
    <t>MED-kurser</t>
  </si>
  <si>
    <t>Akutbidrag-1 øres pulje</t>
  </si>
  <si>
    <t>Kørselsapp.</t>
  </si>
  <si>
    <t>Pulje til barsel</t>
  </si>
  <si>
    <t>06.52.70</t>
  </si>
  <si>
    <t>Pulje til langtidssygdom</t>
  </si>
  <si>
    <t>Delegationsaftaler</t>
  </si>
  <si>
    <t>Kultur &amp; Fritid</t>
  </si>
  <si>
    <t>Fritidssamråd</t>
  </si>
  <si>
    <t>Aktiv kystturisme - projekt</t>
  </si>
  <si>
    <t>06.48.62</t>
  </si>
  <si>
    <t>Administrationsbygninger</t>
  </si>
  <si>
    <t>06.45.50</t>
  </si>
  <si>
    <t>Kantinedrift</t>
  </si>
  <si>
    <t>Drift af kommunebiler</t>
  </si>
  <si>
    <t>Energibesparende foranstaltninger</t>
  </si>
  <si>
    <t>Skimmelsvampanalyser</t>
  </si>
  <si>
    <t>Planlægning - kommune &amp; lokalplaner</t>
  </si>
  <si>
    <t>Planlægning -administrationsudgift</t>
  </si>
  <si>
    <t>Bosætning</t>
  </si>
  <si>
    <t>Vækststrategi/vækstuge</t>
  </si>
  <si>
    <t>Turisme</t>
  </si>
  <si>
    <t>Innovation gennem natur og kunst, kunstlab</t>
  </si>
  <si>
    <t>06.48.67</t>
  </si>
  <si>
    <t>Vækst i Varde Kommune</t>
  </si>
  <si>
    <t>Udviklingsråd</t>
  </si>
  <si>
    <t>Handicapkørsel</t>
  </si>
  <si>
    <t>02.32.31</t>
  </si>
  <si>
    <t>Mobilportal</t>
  </si>
  <si>
    <t>Børn og Forebyggelse</t>
  </si>
  <si>
    <t>Projekt - faglig ledelse</t>
  </si>
  <si>
    <t>Projekt - KEEP</t>
  </si>
  <si>
    <t>Total overførsel fra 2017 til 2018 -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</si>
</sst>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/>
    <xf numFmtId="0" fontId="0" fillId="0" borderId="4" xfId="0" applyBorder="1"/>
    <xf numFmtId="0" fontId="5" fillId="3" borderId="4" xfId="0" quotePrefix="1" applyFont="1" applyFill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5" fillId="0" borderId="4" xfId="1" applyFont="1" applyBorder="1"/>
    <xf numFmtId="0" fontId="6" fillId="0" borderId="4" xfId="1" applyBorder="1"/>
    <xf numFmtId="0" fontId="6" fillId="0" borderId="4" xfId="1" applyBorder="1" applyAlignment="1">
      <alignment horizontal="center"/>
    </xf>
    <xf numFmtId="0" fontId="6" fillId="0" borderId="0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3" fontId="7" fillId="0" borderId="4" xfId="1" applyNumberFormat="1" applyFont="1" applyBorder="1"/>
    <xf numFmtId="3" fontId="6" fillId="0" borderId="4" xfId="1" applyNumberFormat="1" applyBorder="1" applyAlignment="1">
      <alignment horizontal="center"/>
    </xf>
    <xf numFmtId="3" fontId="6" fillId="4" borderId="4" xfId="1" applyNumberFormat="1" applyFont="1" applyFill="1" applyBorder="1"/>
    <xf numFmtId="3" fontId="6" fillId="0" borderId="4" xfId="1" applyNumberFormat="1" applyFont="1" applyBorder="1" applyAlignment="1">
      <alignment horizontal="center"/>
    </xf>
    <xf numFmtId="3" fontId="6" fillId="0" borderId="4" xfId="1" applyNumberFormat="1" applyBorder="1"/>
    <xf numFmtId="3" fontId="6" fillId="4" borderId="4" xfId="1" applyNumberFormat="1" applyFill="1" applyBorder="1"/>
    <xf numFmtId="3" fontId="6" fillId="0" borderId="0" xfId="0" applyNumberFormat="1" applyFont="1" applyBorder="1"/>
    <xf numFmtId="0" fontId="6" fillId="0" borderId="4" xfId="1" applyBorder="1" applyAlignment="1">
      <alignment wrapText="1"/>
    </xf>
    <xf numFmtId="0" fontId="6" fillId="0" borderId="4" xfId="1" applyFont="1" applyBorder="1"/>
    <xf numFmtId="0" fontId="6" fillId="0" borderId="4" xfId="2" applyFont="1" applyBorder="1"/>
    <xf numFmtId="3" fontId="6" fillId="0" borderId="4" xfId="2" applyNumberFormat="1" applyFont="1" applyBorder="1"/>
    <xf numFmtId="0" fontId="6" fillId="0" borderId="4" xfId="3" applyBorder="1"/>
    <xf numFmtId="3" fontId="0" fillId="0" borderId="0" xfId="0" applyNumberFormat="1"/>
    <xf numFmtId="3" fontId="6" fillId="0" borderId="4" xfId="1" applyNumberFormat="1" applyFill="1" applyBorder="1" applyAlignment="1">
      <alignment horizontal="left"/>
    </xf>
    <xf numFmtId="3" fontId="6" fillId="0" borderId="4" xfId="1" applyNumberFormat="1" applyFill="1" applyBorder="1" applyAlignment="1">
      <alignment horizontal="left" wrapText="1"/>
    </xf>
    <xf numFmtId="3" fontId="8" fillId="4" borderId="4" xfId="1" applyNumberFormat="1" applyFont="1" applyFill="1" applyBorder="1"/>
    <xf numFmtId="3" fontId="5" fillId="0" borderId="4" xfId="1" applyNumberFormat="1" applyFont="1" applyBorder="1"/>
    <xf numFmtId="3" fontId="9" fillId="4" borderId="4" xfId="1" applyNumberFormat="1" applyFont="1" applyFill="1" applyBorder="1"/>
    <xf numFmtId="3" fontId="5" fillId="0" borderId="4" xfId="1" applyNumberFormat="1" applyFont="1" applyBorder="1" applyAlignment="1">
      <alignment horizontal="center"/>
    </xf>
    <xf numFmtId="3" fontId="5" fillId="0" borderId="0" xfId="1" applyNumberFormat="1" applyFont="1"/>
  </cellXfs>
  <cellStyles count="4">
    <cellStyle name="Normal" xfId="0" builtinId="0"/>
    <cellStyle name="Normal 10 2" xfId="3"/>
    <cellStyle name="Normal 2 2" xfId="1"/>
    <cellStyle name="Normal 2 3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a/AppData/Local/Temp/TRI8256/rad3C6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Økonomi-drift"/>
      <sheetName val="Plan og Teknik-drift"/>
      <sheetName val="Børn og Læring-drift"/>
      <sheetName val="Kultur og Fritid-drift"/>
      <sheetName val="Social og Sundhed-drift"/>
      <sheetName val="Arbejdsmarked og Integra.-drift"/>
      <sheetName val="Økonomi-anlæg"/>
      <sheetName val="Plan og Teknik-anlæg"/>
      <sheetName val="Børn og Læring-anlæg"/>
      <sheetName val="Kultur og Fritid-anlæg"/>
      <sheetName val="Social og Sundhed-anlæg"/>
      <sheetName val="Arbejdsmarked og Integra.-anlæg"/>
      <sheetName val="Byggemodning"/>
      <sheetName val="Salg af grunde"/>
      <sheetName val="Ark1"/>
      <sheetName val="Ark2"/>
    </sheetNames>
    <sheetDataSet>
      <sheetData sheetId="0">
        <row r="1">
          <cell r="B1" t="str">
            <v>Budgetoverførsler fra 2017 til 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0"/>
  <sheetViews>
    <sheetView tabSelected="1" topLeftCell="A22" workbookViewId="0">
      <selection activeCell="L97" sqref="L97"/>
    </sheetView>
  </sheetViews>
  <sheetFormatPr defaultRowHeight="15" x14ac:dyDescent="0.25"/>
  <cols>
    <col min="1" max="1" width="4.42578125" customWidth="1"/>
    <col min="2" max="2" width="4" customWidth="1"/>
    <col min="3" max="3" width="31" customWidth="1"/>
    <col min="4" max="4" width="10.42578125" customWidth="1"/>
    <col min="5" max="5" width="12.42578125" customWidth="1"/>
    <col min="6" max="6" width="11.42578125" customWidth="1"/>
    <col min="7" max="7" width="13.85546875" customWidth="1"/>
    <col min="8" max="8" width="10.5703125" style="1" customWidth="1"/>
    <col min="9" max="9" width="8" customWidth="1"/>
    <col min="10" max="10" width="13.5703125" customWidth="1"/>
  </cols>
  <sheetData>
    <row r="1" spans="2:9" ht="15.75" thickBot="1" x14ac:dyDescent="0.3"/>
    <row r="2" spans="2:9" ht="26.25" thickBot="1" x14ac:dyDescent="0.4">
      <c r="B2" s="2" t="str">
        <f>[1]Total!B1</f>
        <v>Budgetoverførsler fra 2017 til 2018</v>
      </c>
      <c r="C2" s="3"/>
      <c r="D2" s="3"/>
      <c r="E2" s="3"/>
      <c r="F2" s="3"/>
      <c r="G2" s="3"/>
      <c r="H2" s="4"/>
    </row>
    <row r="4" spans="2:9" ht="18" x14ac:dyDescent="0.25">
      <c r="B4" s="5" t="s">
        <v>0</v>
      </c>
      <c r="C4" s="6"/>
    </row>
    <row r="5" spans="2:9" ht="18" x14ac:dyDescent="0.25">
      <c r="B5" s="5" t="s">
        <v>1</v>
      </c>
    </row>
    <row r="6" spans="2:9" s="10" customFormat="1" ht="66.75" customHeight="1" x14ac:dyDescent="0.2">
      <c r="B6" s="7" t="s">
        <v>2</v>
      </c>
      <c r="C6" s="7"/>
      <c r="D6" s="8" t="s">
        <v>3</v>
      </c>
      <c r="E6" s="9" t="s">
        <v>4</v>
      </c>
      <c r="F6" s="9" t="s">
        <v>5</v>
      </c>
      <c r="G6" s="9" t="s">
        <v>6</v>
      </c>
      <c r="H6" s="9" t="s">
        <v>7</v>
      </c>
    </row>
    <row r="7" spans="2:9" ht="28.15" customHeight="1" x14ac:dyDescent="0.25">
      <c r="B7" s="11" t="s">
        <v>8</v>
      </c>
      <c r="C7" s="11"/>
      <c r="D7" s="11"/>
      <c r="E7" s="11"/>
      <c r="F7" s="11"/>
      <c r="G7" s="12" t="s">
        <v>9</v>
      </c>
      <c r="H7" s="13"/>
    </row>
    <row r="8" spans="2:9" s="17" customFormat="1" ht="12.75" x14ac:dyDescent="0.2">
      <c r="B8" s="14" t="s">
        <v>10</v>
      </c>
      <c r="C8" s="15"/>
      <c r="D8" s="15"/>
      <c r="E8" s="15"/>
      <c r="F8" s="15"/>
      <c r="G8" s="15"/>
      <c r="H8" s="16"/>
    </row>
    <row r="9" spans="2:9" s="17" customFormat="1" ht="12.75" x14ac:dyDescent="0.2">
      <c r="B9" s="18"/>
      <c r="C9" s="18"/>
      <c r="D9" s="18"/>
      <c r="E9" s="18"/>
      <c r="F9" s="18"/>
      <c r="G9" s="18"/>
      <c r="H9" s="19"/>
    </row>
    <row r="10" spans="2:9" s="17" customFormat="1" ht="12.75" x14ac:dyDescent="0.2">
      <c r="B10" s="15">
        <v>502</v>
      </c>
      <c r="C10" s="15" t="s">
        <v>11</v>
      </c>
      <c r="D10" s="15"/>
      <c r="E10" s="20"/>
      <c r="F10" s="20"/>
      <c r="G10" s="20"/>
      <c r="H10" s="21"/>
    </row>
    <row r="11" spans="2:9" s="17" customFormat="1" ht="12.75" x14ac:dyDescent="0.2">
      <c r="B11" s="15"/>
      <c r="C11" s="15" t="s">
        <v>12</v>
      </c>
      <c r="D11" s="15" t="s">
        <v>13</v>
      </c>
      <c r="E11" s="20">
        <v>-697462</v>
      </c>
      <c r="F11" s="20">
        <v>-820151</v>
      </c>
      <c r="G11" s="22">
        <f>E11-F11</f>
        <v>122689</v>
      </c>
      <c r="H11" s="23" t="s">
        <v>14</v>
      </c>
    </row>
    <row r="12" spans="2:9" s="17" customFormat="1" ht="12.75" x14ac:dyDescent="0.2">
      <c r="B12" s="15"/>
      <c r="C12" s="15" t="s">
        <v>15</v>
      </c>
      <c r="D12" s="15" t="s">
        <v>16</v>
      </c>
      <c r="E12" s="20">
        <v>19890</v>
      </c>
      <c r="F12" s="20">
        <v>330</v>
      </c>
      <c r="G12" s="22">
        <f>E12-F12</f>
        <v>19560</v>
      </c>
      <c r="H12" s="23" t="s">
        <v>14</v>
      </c>
    </row>
    <row r="13" spans="2:9" s="17" customFormat="1" ht="12.75" x14ac:dyDescent="0.2">
      <c r="B13" s="15"/>
      <c r="C13" s="15" t="s">
        <v>17</v>
      </c>
      <c r="D13" s="15" t="s">
        <v>18</v>
      </c>
      <c r="E13" s="20">
        <v>-148240</v>
      </c>
      <c r="F13" s="20">
        <v>-76787</v>
      </c>
      <c r="G13" s="22">
        <f>E13-F13</f>
        <v>-71453</v>
      </c>
      <c r="H13" s="23" t="s">
        <v>14</v>
      </c>
    </row>
    <row r="14" spans="2:9" s="17" customFormat="1" ht="12.75" x14ac:dyDescent="0.2">
      <c r="B14" s="15"/>
      <c r="C14" s="15" t="s">
        <v>19</v>
      </c>
      <c r="D14" s="15" t="s">
        <v>20</v>
      </c>
      <c r="E14" s="20">
        <v>594645</v>
      </c>
      <c r="F14" s="20">
        <v>759039</v>
      </c>
      <c r="G14" s="22">
        <f>E14-F14</f>
        <v>-164394</v>
      </c>
      <c r="H14" s="23" t="s">
        <v>14</v>
      </c>
    </row>
    <row r="15" spans="2:9" s="17" customFormat="1" ht="12.75" x14ac:dyDescent="0.2">
      <c r="B15" s="15"/>
      <c r="C15" s="15"/>
      <c r="D15" s="15"/>
      <c r="E15" s="24"/>
      <c r="F15" s="24"/>
      <c r="G15" s="25"/>
      <c r="H15" s="21"/>
    </row>
    <row r="16" spans="2:9" s="17" customFormat="1" ht="12.75" x14ac:dyDescent="0.2">
      <c r="B16" s="15">
        <v>100</v>
      </c>
      <c r="C16" s="15" t="s">
        <v>21</v>
      </c>
      <c r="D16" s="15" t="s">
        <v>22</v>
      </c>
      <c r="E16" s="24">
        <v>7076062</v>
      </c>
      <c r="F16" s="24">
        <v>7060172</v>
      </c>
      <c r="G16" s="22">
        <f t="shared" ref="G16:G78" si="0">E16-F16</f>
        <v>15890</v>
      </c>
      <c r="H16" s="23" t="s">
        <v>23</v>
      </c>
      <c r="I16" s="26"/>
    </row>
    <row r="17" spans="2:9" s="17" customFormat="1" ht="12.75" x14ac:dyDescent="0.2">
      <c r="B17" s="15">
        <v>101</v>
      </c>
      <c r="C17" s="15" t="s">
        <v>24</v>
      </c>
      <c r="D17" s="15" t="s">
        <v>22</v>
      </c>
      <c r="E17" s="24">
        <v>17706811</v>
      </c>
      <c r="F17" s="24">
        <v>16833424</v>
      </c>
      <c r="G17" s="22">
        <f t="shared" si="0"/>
        <v>873387</v>
      </c>
      <c r="H17" s="23" t="s">
        <v>23</v>
      </c>
    </row>
    <row r="18" spans="2:9" s="17" customFormat="1" ht="12.75" x14ac:dyDescent="0.2">
      <c r="B18" s="15">
        <v>102</v>
      </c>
      <c r="C18" s="15" t="s">
        <v>25</v>
      </c>
      <c r="D18" s="15" t="s">
        <v>26</v>
      </c>
      <c r="E18" s="24">
        <v>10181094</v>
      </c>
      <c r="F18" s="24">
        <v>9668616</v>
      </c>
      <c r="G18" s="22">
        <f t="shared" si="0"/>
        <v>512478</v>
      </c>
      <c r="H18" s="23" t="s">
        <v>23</v>
      </c>
    </row>
    <row r="19" spans="2:9" s="17" customFormat="1" ht="12.75" x14ac:dyDescent="0.2">
      <c r="B19" s="15">
        <v>103</v>
      </c>
      <c r="C19" s="15" t="s">
        <v>27</v>
      </c>
      <c r="D19" s="15" t="s">
        <v>22</v>
      </c>
      <c r="E19" s="24">
        <v>17636087</v>
      </c>
      <c r="F19" s="24">
        <v>16655509</v>
      </c>
      <c r="G19" s="22">
        <f t="shared" si="0"/>
        <v>980578</v>
      </c>
      <c r="H19" s="23" t="s">
        <v>23</v>
      </c>
    </row>
    <row r="20" spans="2:9" s="17" customFormat="1" ht="12.75" x14ac:dyDescent="0.2">
      <c r="B20" s="15">
        <v>104</v>
      </c>
      <c r="C20" s="15" t="s">
        <v>28</v>
      </c>
      <c r="D20" s="15" t="s">
        <v>22</v>
      </c>
      <c r="E20" s="24">
        <v>11844026</v>
      </c>
      <c r="F20" s="24">
        <v>10705497</v>
      </c>
      <c r="G20" s="22">
        <f>E20-F20-546328</f>
        <v>592201</v>
      </c>
      <c r="H20" s="23" t="s">
        <v>23</v>
      </c>
    </row>
    <row r="21" spans="2:9" s="17" customFormat="1" ht="25.5" x14ac:dyDescent="0.2">
      <c r="B21" s="15">
        <v>105</v>
      </c>
      <c r="C21" s="15" t="s">
        <v>29</v>
      </c>
      <c r="D21" s="27" t="s">
        <v>30</v>
      </c>
      <c r="E21" s="24">
        <v>13666412</v>
      </c>
      <c r="F21" s="24">
        <v>12658294</v>
      </c>
      <c r="G21" s="22">
        <f t="shared" si="0"/>
        <v>1008118</v>
      </c>
      <c r="H21" s="23" t="s">
        <v>23</v>
      </c>
    </row>
    <row r="22" spans="2:9" s="17" customFormat="1" ht="12.75" x14ac:dyDescent="0.2">
      <c r="B22" s="15">
        <v>109</v>
      </c>
      <c r="C22" s="15" t="s">
        <v>31</v>
      </c>
      <c r="D22" s="15" t="s">
        <v>22</v>
      </c>
      <c r="E22" s="24">
        <v>1717705</v>
      </c>
      <c r="F22" s="24">
        <v>1067738</v>
      </c>
      <c r="G22" s="22">
        <f t="shared" si="0"/>
        <v>649967</v>
      </c>
      <c r="H22" s="23" t="s">
        <v>23</v>
      </c>
    </row>
    <row r="23" spans="2:9" s="17" customFormat="1" ht="12.75" x14ac:dyDescent="0.2">
      <c r="B23" s="15">
        <v>110</v>
      </c>
      <c r="C23" s="15" t="s">
        <v>32</v>
      </c>
      <c r="D23" s="15" t="s">
        <v>22</v>
      </c>
      <c r="E23" s="24">
        <v>2567032</v>
      </c>
      <c r="F23" s="24">
        <v>2405349</v>
      </c>
      <c r="G23" s="22">
        <f t="shared" si="0"/>
        <v>161683</v>
      </c>
      <c r="H23" s="23" t="s">
        <v>23</v>
      </c>
    </row>
    <row r="24" spans="2:9" s="17" customFormat="1" ht="12.75" x14ac:dyDescent="0.2">
      <c r="B24" s="15">
        <v>111</v>
      </c>
      <c r="C24" s="15" t="s">
        <v>33</v>
      </c>
      <c r="D24" s="15" t="s">
        <v>22</v>
      </c>
      <c r="E24" s="24">
        <v>2591033</v>
      </c>
      <c r="F24" s="24">
        <v>2560294</v>
      </c>
      <c r="G24" s="22">
        <f t="shared" si="0"/>
        <v>30739</v>
      </c>
      <c r="H24" s="23" t="s">
        <v>23</v>
      </c>
      <c r="I24" s="26"/>
    </row>
    <row r="25" spans="2:9" s="17" customFormat="1" ht="12.75" x14ac:dyDescent="0.2">
      <c r="B25" s="15">
        <v>401</v>
      </c>
      <c r="C25" s="15" t="s">
        <v>34</v>
      </c>
      <c r="D25" s="15" t="s">
        <v>35</v>
      </c>
      <c r="E25" s="24">
        <v>5312237</v>
      </c>
      <c r="F25" s="24">
        <v>5024665</v>
      </c>
      <c r="G25" s="22">
        <f t="shared" si="0"/>
        <v>287572</v>
      </c>
      <c r="H25" s="23" t="s">
        <v>23</v>
      </c>
    </row>
    <row r="26" spans="2:9" s="17" customFormat="1" ht="12.75" x14ac:dyDescent="0.2">
      <c r="B26" s="15">
        <v>501</v>
      </c>
      <c r="C26" s="15" t="s">
        <v>36</v>
      </c>
      <c r="D26" s="15" t="s">
        <v>22</v>
      </c>
      <c r="E26" s="24">
        <v>4468036</v>
      </c>
      <c r="F26" s="24">
        <v>4356326</v>
      </c>
      <c r="G26" s="22">
        <f t="shared" si="0"/>
        <v>111710</v>
      </c>
      <c r="H26" s="23" t="s">
        <v>23</v>
      </c>
    </row>
    <row r="27" spans="2:9" s="17" customFormat="1" ht="12.75" x14ac:dyDescent="0.2">
      <c r="B27" s="15">
        <v>502</v>
      </c>
      <c r="C27" s="15" t="s">
        <v>37</v>
      </c>
      <c r="D27" s="15" t="s">
        <v>22</v>
      </c>
      <c r="E27" s="24">
        <v>28291274</v>
      </c>
      <c r="F27" s="24">
        <v>28756854</v>
      </c>
      <c r="G27" s="22">
        <f t="shared" si="0"/>
        <v>-465580</v>
      </c>
      <c r="H27" s="23" t="s">
        <v>23</v>
      </c>
    </row>
    <row r="28" spans="2:9" s="17" customFormat="1" ht="12.75" x14ac:dyDescent="0.2">
      <c r="B28" s="15">
        <v>504</v>
      </c>
      <c r="C28" s="15" t="s">
        <v>38</v>
      </c>
      <c r="D28" s="15" t="s">
        <v>22</v>
      </c>
      <c r="E28" s="24">
        <v>6448258</v>
      </c>
      <c r="F28" s="24">
        <v>6457372</v>
      </c>
      <c r="G28" s="22">
        <f t="shared" si="0"/>
        <v>-9114</v>
      </c>
      <c r="H28" s="23" t="s">
        <v>23</v>
      </c>
    </row>
    <row r="29" spans="2:9" s="17" customFormat="1" ht="12.75" x14ac:dyDescent="0.2">
      <c r="B29" s="15">
        <v>601</v>
      </c>
      <c r="C29" s="15" t="s">
        <v>39</v>
      </c>
      <c r="D29" s="15" t="s">
        <v>22</v>
      </c>
      <c r="E29" s="24">
        <v>16118622</v>
      </c>
      <c r="F29" s="24">
        <v>15646448</v>
      </c>
      <c r="G29" s="22">
        <f t="shared" si="0"/>
        <v>472174</v>
      </c>
      <c r="H29" s="23" t="s">
        <v>23</v>
      </c>
      <c r="I29" s="26"/>
    </row>
    <row r="30" spans="2:9" s="17" customFormat="1" ht="12.75" x14ac:dyDescent="0.2">
      <c r="B30" s="15">
        <v>602</v>
      </c>
      <c r="C30" s="15" t="s">
        <v>40</v>
      </c>
      <c r="D30" s="15" t="s">
        <v>41</v>
      </c>
      <c r="E30" s="24">
        <v>48352741</v>
      </c>
      <c r="F30" s="24">
        <v>49025898</v>
      </c>
      <c r="G30" s="22">
        <f t="shared" si="0"/>
        <v>-673157</v>
      </c>
      <c r="H30" s="23" t="s">
        <v>23</v>
      </c>
    </row>
    <row r="31" spans="2:9" s="17" customFormat="1" ht="12.75" x14ac:dyDescent="0.2">
      <c r="B31" s="15">
        <v>620</v>
      </c>
      <c r="C31" s="15" t="s">
        <v>42</v>
      </c>
      <c r="D31" s="15" t="s">
        <v>43</v>
      </c>
      <c r="E31" s="24">
        <f>21071550+3550425+211034</f>
        <v>24833009</v>
      </c>
      <c r="F31" s="24">
        <f>21026939+3364622</f>
        <v>24391561</v>
      </c>
      <c r="G31" s="22">
        <f t="shared" si="0"/>
        <v>441448</v>
      </c>
      <c r="H31" s="23" t="s">
        <v>23</v>
      </c>
    </row>
    <row r="32" spans="2:9" s="17" customFormat="1" ht="12.75" x14ac:dyDescent="0.2">
      <c r="B32" s="15"/>
      <c r="C32" s="15"/>
      <c r="D32" s="15"/>
      <c r="E32" s="24"/>
      <c r="F32" s="24"/>
      <c r="G32" s="22"/>
      <c r="H32" s="23" t="s">
        <v>44</v>
      </c>
    </row>
    <row r="33" spans="2:9" s="17" customFormat="1" ht="12.75" x14ac:dyDescent="0.2">
      <c r="B33" s="14" t="s">
        <v>45</v>
      </c>
      <c r="C33" s="15"/>
      <c r="D33" s="24"/>
      <c r="E33" s="24"/>
      <c r="F33" s="24"/>
      <c r="G33" s="22"/>
      <c r="H33" s="23" t="s">
        <v>44</v>
      </c>
    </row>
    <row r="34" spans="2:9" s="17" customFormat="1" ht="12.75" x14ac:dyDescent="0.2">
      <c r="B34" s="15">
        <v>100</v>
      </c>
      <c r="C34" s="15" t="s">
        <v>46</v>
      </c>
      <c r="D34" s="15"/>
      <c r="G34" s="22"/>
      <c r="H34" s="23" t="s">
        <v>44</v>
      </c>
    </row>
    <row r="35" spans="2:9" s="17" customFormat="1" ht="12.75" x14ac:dyDescent="0.2">
      <c r="B35" s="15"/>
      <c r="C35" s="15" t="s">
        <v>47</v>
      </c>
      <c r="D35" s="15" t="s">
        <v>22</v>
      </c>
      <c r="E35" s="24">
        <v>2538291</v>
      </c>
      <c r="F35" s="24">
        <v>2495956</v>
      </c>
      <c r="G35" s="22">
        <f>E35-F35</f>
        <v>42335</v>
      </c>
      <c r="H35" s="23" t="s">
        <v>23</v>
      </c>
    </row>
    <row r="36" spans="2:9" s="17" customFormat="1" ht="12.75" x14ac:dyDescent="0.2">
      <c r="B36" s="15">
        <v>101</v>
      </c>
      <c r="C36" s="15" t="s">
        <v>48</v>
      </c>
      <c r="D36" s="15"/>
      <c r="E36" s="24"/>
      <c r="F36" s="24"/>
      <c r="G36" s="22"/>
      <c r="H36" s="23" t="s">
        <v>44</v>
      </c>
    </row>
    <row r="37" spans="2:9" s="17" customFormat="1" ht="12.75" x14ac:dyDescent="0.2">
      <c r="B37" s="15"/>
      <c r="C37" s="15" t="s">
        <v>47</v>
      </c>
      <c r="D37" s="15" t="s">
        <v>49</v>
      </c>
      <c r="E37" s="24">
        <v>8068527</v>
      </c>
      <c r="F37" s="24">
        <v>7872843</v>
      </c>
      <c r="G37" s="22">
        <f t="shared" si="0"/>
        <v>195684</v>
      </c>
      <c r="H37" s="23" t="s">
        <v>23</v>
      </c>
    </row>
    <row r="38" spans="2:9" s="17" customFormat="1" ht="12.75" x14ac:dyDescent="0.2">
      <c r="B38" s="15"/>
      <c r="C38" s="15"/>
      <c r="D38" s="15"/>
      <c r="E38" s="24"/>
      <c r="F38" s="24"/>
      <c r="G38" s="22"/>
      <c r="H38" s="23"/>
    </row>
    <row r="39" spans="2:9" s="17" customFormat="1" ht="12.75" x14ac:dyDescent="0.2">
      <c r="B39" s="14" t="s">
        <v>50</v>
      </c>
      <c r="C39" s="15"/>
      <c r="D39" s="15"/>
      <c r="E39" s="24"/>
      <c r="F39" s="24"/>
      <c r="G39" s="22"/>
      <c r="H39" s="23"/>
    </row>
    <row r="40" spans="2:9" s="17" customFormat="1" ht="12.75" x14ac:dyDescent="0.2">
      <c r="B40" s="28">
        <v>502</v>
      </c>
      <c r="C40" s="15" t="s">
        <v>37</v>
      </c>
      <c r="D40" s="15"/>
      <c r="E40" s="24"/>
      <c r="F40" s="24"/>
      <c r="G40" s="22"/>
      <c r="H40" s="23"/>
      <c r="I40" s="26"/>
    </row>
    <row r="41" spans="2:9" s="17" customFormat="1" ht="12.75" x14ac:dyDescent="0.2">
      <c r="B41" s="14"/>
      <c r="C41" s="15" t="s">
        <v>51</v>
      </c>
      <c r="D41" s="15" t="s">
        <v>20</v>
      </c>
      <c r="E41" s="20">
        <v>0</v>
      </c>
      <c r="F41" s="20">
        <v>-487091</v>
      </c>
      <c r="G41" s="22">
        <f t="shared" si="0"/>
        <v>487091</v>
      </c>
      <c r="H41" s="23" t="s">
        <v>14</v>
      </c>
    </row>
    <row r="42" spans="2:9" s="17" customFormat="1" ht="12.75" x14ac:dyDescent="0.2">
      <c r="B42" s="15">
        <v>100</v>
      </c>
      <c r="C42" s="15" t="s">
        <v>46</v>
      </c>
      <c r="D42" s="15"/>
      <c r="E42" s="24"/>
      <c r="F42" s="24"/>
      <c r="G42" s="22"/>
      <c r="H42" s="21"/>
    </row>
    <row r="43" spans="2:9" s="17" customFormat="1" ht="12.75" x14ac:dyDescent="0.2">
      <c r="B43" s="15"/>
      <c r="C43" s="15" t="s">
        <v>52</v>
      </c>
      <c r="D43" s="15" t="s">
        <v>53</v>
      </c>
      <c r="E43" s="24">
        <v>8985634</v>
      </c>
      <c r="F43" s="24">
        <v>8166939</v>
      </c>
      <c r="G43" s="22">
        <f t="shared" si="0"/>
        <v>818695</v>
      </c>
      <c r="H43" s="23" t="s">
        <v>23</v>
      </c>
    </row>
    <row r="44" spans="2:9" s="17" customFormat="1" ht="12.75" x14ac:dyDescent="0.2">
      <c r="B44" s="15"/>
      <c r="C44" s="15" t="s">
        <v>54</v>
      </c>
      <c r="D44" s="15" t="s">
        <v>55</v>
      </c>
      <c r="E44" s="24">
        <v>1197969</v>
      </c>
      <c r="F44" s="24">
        <v>1004125</v>
      </c>
      <c r="G44" s="22">
        <f t="shared" si="0"/>
        <v>193844</v>
      </c>
      <c r="H44" s="23" t="s">
        <v>23</v>
      </c>
    </row>
    <row r="45" spans="2:9" s="17" customFormat="1" ht="12.75" x14ac:dyDescent="0.2">
      <c r="B45" s="15"/>
      <c r="C45" s="15" t="s">
        <v>56</v>
      </c>
      <c r="D45" s="15" t="s">
        <v>22</v>
      </c>
      <c r="E45" s="24">
        <v>1197862</v>
      </c>
      <c r="F45" s="24">
        <v>304784</v>
      </c>
      <c r="G45" s="22">
        <f t="shared" si="0"/>
        <v>893078</v>
      </c>
      <c r="H45" s="23" t="s">
        <v>23</v>
      </c>
    </row>
    <row r="46" spans="2:9" s="17" customFormat="1" ht="12.75" x14ac:dyDescent="0.2">
      <c r="B46" s="15"/>
      <c r="C46" s="15" t="s">
        <v>57</v>
      </c>
      <c r="D46" s="15" t="s">
        <v>22</v>
      </c>
      <c r="E46" s="24">
        <v>1083950</v>
      </c>
      <c r="F46" s="24">
        <v>1074486</v>
      </c>
      <c r="G46" s="22">
        <f t="shared" si="0"/>
        <v>9464</v>
      </c>
      <c r="H46" s="23" t="s">
        <v>23</v>
      </c>
    </row>
    <row r="47" spans="2:9" s="17" customFormat="1" ht="12.75" x14ac:dyDescent="0.2">
      <c r="B47" s="15">
        <v>101</v>
      </c>
      <c r="C47" s="15" t="s">
        <v>24</v>
      </c>
      <c r="D47" s="15"/>
      <c r="E47" s="24"/>
      <c r="F47" s="24"/>
      <c r="G47" s="22"/>
      <c r="H47" s="23" t="s">
        <v>44</v>
      </c>
      <c r="I47" s="26"/>
    </row>
    <row r="48" spans="2:9" s="17" customFormat="1" ht="12.75" x14ac:dyDescent="0.2">
      <c r="B48" s="15"/>
      <c r="C48" s="15" t="s">
        <v>58</v>
      </c>
      <c r="D48" s="15" t="s">
        <v>59</v>
      </c>
      <c r="E48" s="24">
        <v>298040</v>
      </c>
      <c r="F48" s="24">
        <v>220908</v>
      </c>
      <c r="G48" s="22">
        <f t="shared" si="0"/>
        <v>77132</v>
      </c>
      <c r="H48" s="23" t="s">
        <v>23</v>
      </c>
    </row>
    <row r="49" spans="2:10" s="17" customFormat="1" ht="12.6" customHeight="1" x14ac:dyDescent="0.2">
      <c r="B49" s="15"/>
      <c r="C49" s="29" t="s">
        <v>60</v>
      </c>
      <c r="D49" s="15" t="s">
        <v>22</v>
      </c>
      <c r="E49" s="30">
        <v>1009537</v>
      </c>
      <c r="F49" s="30">
        <v>1221979</v>
      </c>
      <c r="G49" s="22">
        <f t="shared" si="0"/>
        <v>-212442</v>
      </c>
      <c r="H49" s="23" t="s">
        <v>23</v>
      </c>
    </row>
    <row r="50" spans="2:10" s="17" customFormat="1" ht="12.6" customHeight="1" x14ac:dyDescent="0.2">
      <c r="B50" s="15"/>
      <c r="C50" s="29" t="s">
        <v>61</v>
      </c>
      <c r="D50" s="15" t="s">
        <v>22</v>
      </c>
      <c r="E50" s="30">
        <v>1076163</v>
      </c>
      <c r="F50" s="30">
        <v>485676</v>
      </c>
      <c r="G50" s="22">
        <v>250000</v>
      </c>
      <c r="H50" s="23" t="s">
        <v>23</v>
      </c>
    </row>
    <row r="51" spans="2:10" s="17" customFormat="1" ht="12.6" customHeight="1" x14ac:dyDescent="0.2">
      <c r="B51" s="15"/>
      <c r="C51" s="15" t="s">
        <v>62</v>
      </c>
      <c r="D51" s="15" t="s">
        <v>22</v>
      </c>
      <c r="E51" s="24">
        <v>1728606</v>
      </c>
      <c r="F51" s="24">
        <v>1283940</v>
      </c>
      <c r="G51" s="22">
        <f t="shared" si="0"/>
        <v>444666</v>
      </c>
      <c r="H51" s="23" t="s">
        <v>23</v>
      </c>
      <c r="J51" s="26"/>
    </row>
    <row r="52" spans="2:10" s="17" customFormat="1" ht="12.6" customHeight="1" x14ac:dyDescent="0.2">
      <c r="B52" s="15"/>
      <c r="C52" s="29" t="s">
        <v>63</v>
      </c>
      <c r="D52" s="15" t="s">
        <v>22</v>
      </c>
      <c r="E52" s="24">
        <v>168170</v>
      </c>
      <c r="F52" s="24">
        <v>60208</v>
      </c>
      <c r="G52" s="22">
        <f t="shared" si="0"/>
        <v>107962</v>
      </c>
      <c r="H52" s="23" t="s">
        <v>23</v>
      </c>
    </row>
    <row r="53" spans="2:10" s="17" customFormat="1" ht="12.6" customHeight="1" x14ac:dyDescent="0.2">
      <c r="B53" s="15"/>
      <c r="C53" s="15" t="s">
        <v>64</v>
      </c>
      <c r="D53" s="15" t="s">
        <v>22</v>
      </c>
      <c r="E53" s="24">
        <v>139630</v>
      </c>
      <c r="F53" s="24">
        <v>109115</v>
      </c>
      <c r="G53" s="22">
        <f t="shared" si="0"/>
        <v>30515</v>
      </c>
      <c r="H53" s="23" t="s">
        <v>23</v>
      </c>
    </row>
    <row r="54" spans="2:10" s="17" customFormat="1" ht="12.6" customHeight="1" x14ac:dyDescent="0.2">
      <c r="B54" s="15"/>
      <c r="C54" s="15" t="s">
        <v>65</v>
      </c>
      <c r="D54" s="15" t="s">
        <v>22</v>
      </c>
      <c r="E54" s="24">
        <v>83700</v>
      </c>
      <c r="F54" s="24">
        <v>23810</v>
      </c>
      <c r="G54" s="22">
        <f t="shared" si="0"/>
        <v>59890</v>
      </c>
      <c r="H54" s="23" t="s">
        <v>23</v>
      </c>
    </row>
    <row r="55" spans="2:10" s="17" customFormat="1" ht="12.6" customHeight="1" x14ac:dyDescent="0.2">
      <c r="B55" s="15"/>
      <c r="C55" s="15" t="s">
        <v>66</v>
      </c>
      <c r="D55" s="15" t="s">
        <v>22</v>
      </c>
      <c r="E55" s="24">
        <v>193272</v>
      </c>
      <c r="F55" s="24">
        <v>24000</v>
      </c>
      <c r="G55" s="22">
        <f t="shared" si="0"/>
        <v>169272</v>
      </c>
      <c r="H55" s="23" t="s">
        <v>23</v>
      </c>
      <c r="I55" s="26"/>
    </row>
    <row r="56" spans="2:10" s="17" customFormat="1" ht="12.6" customHeight="1" x14ac:dyDescent="0.2">
      <c r="B56" s="15"/>
      <c r="C56" s="15" t="s">
        <v>67</v>
      </c>
      <c r="D56" s="15" t="s">
        <v>22</v>
      </c>
      <c r="E56" s="24">
        <v>196820</v>
      </c>
      <c r="F56" s="24">
        <v>317179</v>
      </c>
      <c r="G56" s="22">
        <f t="shared" si="0"/>
        <v>-120359</v>
      </c>
      <c r="H56" s="23" t="s">
        <v>23</v>
      </c>
    </row>
    <row r="57" spans="2:10" s="17" customFormat="1" ht="12.6" customHeight="1" x14ac:dyDescent="0.2">
      <c r="B57" s="15">
        <v>102</v>
      </c>
      <c r="C57" s="15" t="s">
        <v>25</v>
      </c>
      <c r="D57" s="15"/>
      <c r="E57" s="24"/>
      <c r="F57" s="24"/>
      <c r="G57" s="22"/>
      <c r="H57" s="23" t="s">
        <v>44</v>
      </c>
    </row>
    <row r="58" spans="2:10" s="17" customFormat="1" ht="12.6" customHeight="1" x14ac:dyDescent="0.2">
      <c r="B58" s="15"/>
      <c r="C58" s="15" t="s">
        <v>68</v>
      </c>
      <c r="D58" s="29" t="s">
        <v>26</v>
      </c>
      <c r="E58" s="24">
        <v>28365998</v>
      </c>
      <c r="F58" s="24">
        <v>27559926</v>
      </c>
      <c r="G58" s="22">
        <f t="shared" si="0"/>
        <v>806072</v>
      </c>
      <c r="H58" s="23" t="s">
        <v>23</v>
      </c>
    </row>
    <row r="59" spans="2:10" s="17" customFormat="1" ht="12.6" customHeight="1" x14ac:dyDescent="0.2">
      <c r="B59" s="15"/>
      <c r="C59" s="29" t="s">
        <v>69</v>
      </c>
      <c r="D59" s="29" t="s">
        <v>26</v>
      </c>
      <c r="E59" s="30">
        <v>4213235</v>
      </c>
      <c r="F59" s="30">
        <v>4216477</v>
      </c>
      <c r="G59" s="22">
        <f t="shared" si="0"/>
        <v>-3242</v>
      </c>
      <c r="H59" s="23" t="s">
        <v>23</v>
      </c>
    </row>
    <row r="60" spans="2:10" s="17" customFormat="1" ht="12.6" customHeight="1" x14ac:dyDescent="0.2">
      <c r="B60" s="15"/>
      <c r="C60" s="15" t="s">
        <v>70</v>
      </c>
      <c r="D60" s="29" t="s">
        <v>26</v>
      </c>
      <c r="E60" s="24">
        <v>2348000</v>
      </c>
      <c r="F60" s="24">
        <v>2642068</v>
      </c>
      <c r="G60" s="22">
        <f t="shared" si="0"/>
        <v>-294068</v>
      </c>
      <c r="H60" s="23" t="s">
        <v>23</v>
      </c>
      <c r="I60" s="26"/>
    </row>
    <row r="61" spans="2:10" s="17" customFormat="1" ht="12.6" customHeight="1" x14ac:dyDescent="0.2">
      <c r="B61" s="15"/>
      <c r="C61" s="15" t="s">
        <v>71</v>
      </c>
      <c r="D61" s="29" t="s">
        <v>26</v>
      </c>
      <c r="E61" s="24">
        <v>3042015</v>
      </c>
      <c r="F61" s="24">
        <v>3613365</v>
      </c>
      <c r="G61" s="22">
        <f t="shared" si="0"/>
        <v>-571350</v>
      </c>
      <c r="H61" s="23" t="s">
        <v>23</v>
      </c>
      <c r="I61" s="26"/>
      <c r="J61" s="26"/>
    </row>
    <row r="62" spans="2:10" s="17" customFormat="1" ht="12.6" customHeight="1" x14ac:dyDescent="0.2">
      <c r="B62" s="15"/>
      <c r="C62" s="15" t="s">
        <v>72</v>
      </c>
      <c r="D62" s="29" t="s">
        <v>26</v>
      </c>
      <c r="E62" s="24">
        <v>-1355390</v>
      </c>
      <c r="F62" s="24">
        <v>-1912927</v>
      </c>
      <c r="G62" s="22">
        <f t="shared" si="0"/>
        <v>557537</v>
      </c>
      <c r="H62" s="23" t="s">
        <v>23</v>
      </c>
    </row>
    <row r="63" spans="2:10" s="17" customFormat="1" ht="12.6" customHeight="1" x14ac:dyDescent="0.2">
      <c r="B63" s="15"/>
      <c r="C63" s="15" t="s">
        <v>61</v>
      </c>
      <c r="D63" s="29" t="s">
        <v>26</v>
      </c>
      <c r="E63" s="24">
        <v>1407493</v>
      </c>
      <c r="F63" s="24">
        <v>1479607</v>
      </c>
      <c r="G63" s="22">
        <f t="shared" si="0"/>
        <v>-72114</v>
      </c>
      <c r="H63" s="23" t="s">
        <v>23</v>
      </c>
    </row>
    <row r="64" spans="2:10" s="17" customFormat="1" ht="12.6" customHeight="1" x14ac:dyDescent="0.2">
      <c r="B64" s="15"/>
      <c r="C64" s="15" t="s">
        <v>73</v>
      </c>
      <c r="D64" s="29" t="s">
        <v>26</v>
      </c>
      <c r="E64" s="24">
        <v>24850</v>
      </c>
      <c r="F64" s="24">
        <v>0</v>
      </c>
      <c r="G64" s="22">
        <f t="shared" si="0"/>
        <v>24850</v>
      </c>
      <c r="H64" s="23" t="s">
        <v>23</v>
      </c>
    </row>
    <row r="65" spans="2:9" s="17" customFormat="1" ht="12.6" customHeight="1" x14ac:dyDescent="0.2">
      <c r="B65" s="15"/>
      <c r="C65" s="15" t="s">
        <v>74</v>
      </c>
      <c r="D65" s="29" t="s">
        <v>75</v>
      </c>
      <c r="E65" s="24">
        <v>1824038</v>
      </c>
      <c r="F65" s="24">
        <v>1188934</v>
      </c>
      <c r="G65" s="22">
        <f t="shared" si="0"/>
        <v>635104</v>
      </c>
      <c r="H65" s="23" t="s">
        <v>23</v>
      </c>
    </row>
    <row r="66" spans="2:9" s="17" customFormat="1" ht="12.6" customHeight="1" x14ac:dyDescent="0.2">
      <c r="B66" s="15">
        <v>103</v>
      </c>
      <c r="C66" s="15" t="s">
        <v>76</v>
      </c>
      <c r="D66" s="15"/>
      <c r="E66" s="24"/>
      <c r="F66" s="24"/>
      <c r="G66" s="22"/>
      <c r="H66" s="23" t="s">
        <v>44</v>
      </c>
    </row>
    <row r="67" spans="2:9" s="17" customFormat="1" ht="12.75" x14ac:dyDescent="0.2">
      <c r="B67" s="15"/>
      <c r="C67" s="29" t="s">
        <v>77</v>
      </c>
      <c r="D67" s="29" t="s">
        <v>22</v>
      </c>
      <c r="E67" s="24">
        <v>1043960</v>
      </c>
      <c r="F67" s="24">
        <v>128337</v>
      </c>
      <c r="G67" s="22">
        <f t="shared" si="0"/>
        <v>915623</v>
      </c>
      <c r="H67" s="23" t="s">
        <v>23</v>
      </c>
    </row>
    <row r="68" spans="2:9" s="17" customFormat="1" ht="12.75" x14ac:dyDescent="0.2">
      <c r="B68" s="15"/>
      <c r="C68" s="15" t="s">
        <v>78</v>
      </c>
      <c r="D68" s="15" t="s">
        <v>22</v>
      </c>
      <c r="E68" s="24">
        <v>1175900</v>
      </c>
      <c r="F68" s="24">
        <v>0</v>
      </c>
      <c r="G68" s="22">
        <f t="shared" si="0"/>
        <v>1175900</v>
      </c>
      <c r="H68" s="23" t="s">
        <v>23</v>
      </c>
    </row>
    <row r="69" spans="2:9" s="17" customFormat="1" ht="12.75" x14ac:dyDescent="0.2">
      <c r="B69" s="31"/>
      <c r="C69" s="15" t="s">
        <v>79</v>
      </c>
      <c r="D69" s="15" t="s">
        <v>80</v>
      </c>
      <c r="E69" s="24">
        <v>2364238</v>
      </c>
      <c r="F69" s="24">
        <v>-539200</v>
      </c>
      <c r="G69" s="22">
        <f t="shared" si="0"/>
        <v>2903438</v>
      </c>
      <c r="H69" s="23" t="s">
        <v>23</v>
      </c>
    </row>
    <row r="70" spans="2:9" s="17" customFormat="1" ht="12.75" x14ac:dyDescent="0.2">
      <c r="B70" s="15">
        <v>104</v>
      </c>
      <c r="C70" s="15" t="s">
        <v>28</v>
      </c>
      <c r="D70" s="15"/>
      <c r="E70" s="24"/>
      <c r="F70" s="24"/>
      <c r="G70" s="22"/>
      <c r="H70" s="23" t="s">
        <v>23</v>
      </c>
    </row>
    <row r="71" spans="2:9" s="17" customFormat="1" ht="12.75" x14ac:dyDescent="0.2">
      <c r="B71" s="15"/>
      <c r="C71" s="27" t="s">
        <v>81</v>
      </c>
      <c r="D71" s="15" t="s">
        <v>22</v>
      </c>
      <c r="E71" s="24">
        <v>215180</v>
      </c>
      <c r="F71" s="24">
        <v>217216</v>
      </c>
      <c r="G71" s="22">
        <f t="shared" si="0"/>
        <v>-2036</v>
      </c>
      <c r="H71" s="23" t="s">
        <v>23</v>
      </c>
    </row>
    <row r="72" spans="2:9" s="17" customFormat="1" ht="25.5" x14ac:dyDescent="0.2">
      <c r="B72" s="15"/>
      <c r="C72" s="27" t="s">
        <v>82</v>
      </c>
      <c r="D72" s="15" t="s">
        <v>22</v>
      </c>
      <c r="E72" s="24">
        <v>776152</v>
      </c>
      <c r="F72" s="24">
        <v>111884</v>
      </c>
      <c r="G72" s="22">
        <f t="shared" si="0"/>
        <v>664268</v>
      </c>
      <c r="H72" s="23" t="s">
        <v>23</v>
      </c>
      <c r="I72" s="26"/>
    </row>
    <row r="73" spans="2:9" s="17" customFormat="1" ht="12.75" x14ac:dyDescent="0.2">
      <c r="B73" s="15"/>
      <c r="C73" s="15" t="s">
        <v>83</v>
      </c>
      <c r="D73" s="15" t="s">
        <v>22</v>
      </c>
      <c r="E73" s="24">
        <v>638490</v>
      </c>
      <c r="F73" s="24">
        <v>367984</v>
      </c>
      <c r="G73" s="22">
        <f t="shared" si="0"/>
        <v>270506</v>
      </c>
      <c r="H73" s="23" t="s">
        <v>23</v>
      </c>
    </row>
    <row r="74" spans="2:9" s="17" customFormat="1" ht="12.75" x14ac:dyDescent="0.2">
      <c r="B74" s="15"/>
      <c r="C74" s="15" t="s">
        <v>84</v>
      </c>
      <c r="D74" s="15" t="s">
        <v>22</v>
      </c>
      <c r="E74" s="24">
        <v>-26000</v>
      </c>
      <c r="F74" s="24">
        <v>15437</v>
      </c>
      <c r="G74" s="22">
        <f t="shared" si="0"/>
        <v>-41437</v>
      </c>
      <c r="H74" s="23" t="s">
        <v>23</v>
      </c>
    </row>
    <row r="75" spans="2:9" s="17" customFormat="1" ht="12.75" x14ac:dyDescent="0.2">
      <c r="B75" s="15"/>
      <c r="C75" s="15" t="s">
        <v>85</v>
      </c>
      <c r="D75" s="15" t="s">
        <v>22</v>
      </c>
      <c r="E75" s="24">
        <v>231018</v>
      </c>
      <c r="F75" s="24">
        <v>35815</v>
      </c>
      <c r="G75" s="22">
        <f t="shared" si="0"/>
        <v>195203</v>
      </c>
      <c r="H75" s="23" t="s">
        <v>23</v>
      </c>
    </row>
    <row r="76" spans="2:9" s="17" customFormat="1" ht="12.75" x14ac:dyDescent="0.2">
      <c r="B76" s="15"/>
      <c r="C76" s="15" t="s">
        <v>86</v>
      </c>
      <c r="D76" s="15" t="s">
        <v>22</v>
      </c>
      <c r="E76" s="24">
        <v>183000</v>
      </c>
      <c r="F76" s="24">
        <v>184267</v>
      </c>
      <c r="G76" s="22">
        <f t="shared" si="0"/>
        <v>-1267</v>
      </c>
      <c r="H76" s="23" t="s">
        <v>23</v>
      </c>
    </row>
    <row r="77" spans="2:9" s="17" customFormat="1" ht="12.75" x14ac:dyDescent="0.2">
      <c r="B77" s="15"/>
      <c r="C77" s="15" t="s">
        <v>87</v>
      </c>
      <c r="D77" s="15" t="s">
        <v>88</v>
      </c>
      <c r="E77" s="24">
        <v>-4920985</v>
      </c>
      <c r="F77" s="24">
        <v>0</v>
      </c>
      <c r="G77" s="22">
        <f t="shared" si="0"/>
        <v>-4920985</v>
      </c>
      <c r="H77" s="23" t="s">
        <v>23</v>
      </c>
    </row>
    <row r="78" spans="2:9" s="17" customFormat="1" ht="12.75" x14ac:dyDescent="0.2">
      <c r="B78" s="15"/>
      <c r="C78" s="15" t="s">
        <v>89</v>
      </c>
      <c r="D78" s="15" t="s">
        <v>88</v>
      </c>
      <c r="E78" s="24">
        <v>4907148</v>
      </c>
      <c r="F78" s="24">
        <v>0</v>
      </c>
      <c r="G78" s="22">
        <f t="shared" si="0"/>
        <v>4907148</v>
      </c>
      <c r="H78" s="23" t="s">
        <v>23</v>
      </c>
      <c r="I78" s="26"/>
    </row>
    <row r="79" spans="2:9" s="17" customFormat="1" ht="12.75" x14ac:dyDescent="0.2">
      <c r="B79" s="15">
        <v>105</v>
      </c>
      <c r="C79" s="15" t="s">
        <v>29</v>
      </c>
      <c r="D79" s="15"/>
      <c r="E79" s="24"/>
      <c r="F79" s="24"/>
      <c r="G79" s="22"/>
      <c r="H79" s="23" t="s">
        <v>44</v>
      </c>
    </row>
    <row r="80" spans="2:9" s="17" customFormat="1" ht="12.75" x14ac:dyDescent="0.2">
      <c r="B80" s="15"/>
      <c r="C80" s="15" t="s">
        <v>90</v>
      </c>
      <c r="D80" s="15" t="s">
        <v>22</v>
      </c>
      <c r="E80" s="24">
        <v>57275</v>
      </c>
      <c r="F80" s="24">
        <v>-27174</v>
      </c>
      <c r="G80" s="22">
        <f t="shared" ref="G80:G106" si="1">E80-F80</f>
        <v>84449</v>
      </c>
      <c r="H80" s="23" t="s">
        <v>23</v>
      </c>
    </row>
    <row r="81" spans="2:18" s="17" customFormat="1" ht="12.75" x14ac:dyDescent="0.2">
      <c r="B81" s="15">
        <v>111</v>
      </c>
      <c r="C81" s="15" t="s">
        <v>91</v>
      </c>
      <c r="D81" s="15"/>
      <c r="E81" s="24"/>
      <c r="F81" s="24"/>
      <c r="G81" s="22"/>
      <c r="H81" s="23" t="s">
        <v>44</v>
      </c>
    </row>
    <row r="82" spans="2:18" s="17" customFormat="1" ht="12.75" x14ac:dyDescent="0.2">
      <c r="B82" s="15"/>
      <c r="C82" s="15" t="s">
        <v>92</v>
      </c>
      <c r="D82" s="15" t="s">
        <v>59</v>
      </c>
      <c r="E82" s="24">
        <v>37124</v>
      </c>
      <c r="F82" s="24">
        <v>66438</v>
      </c>
      <c r="G82" s="22">
        <f t="shared" si="1"/>
        <v>-29314</v>
      </c>
      <c r="H82" s="23" t="s">
        <v>23</v>
      </c>
    </row>
    <row r="83" spans="2:18" s="17" customFormat="1" ht="12.75" x14ac:dyDescent="0.2">
      <c r="B83" s="15"/>
      <c r="C83" s="15" t="s">
        <v>93</v>
      </c>
      <c r="D83" s="15" t="s">
        <v>94</v>
      </c>
      <c r="E83" s="24">
        <v>195000</v>
      </c>
      <c r="F83" s="24">
        <v>74831</v>
      </c>
      <c r="G83" s="22">
        <f>E83-F83</f>
        <v>120169</v>
      </c>
      <c r="H83" s="23" t="s">
        <v>23</v>
      </c>
      <c r="I83" s="26"/>
    </row>
    <row r="84" spans="2:18" s="17" customFormat="1" ht="12.75" x14ac:dyDescent="0.2">
      <c r="B84" s="15">
        <v>401</v>
      </c>
      <c r="C84" s="15" t="s">
        <v>34</v>
      </c>
      <c r="D84" s="15"/>
      <c r="E84" s="24"/>
      <c r="F84" s="24"/>
      <c r="G84" s="22"/>
      <c r="H84" s="23" t="s">
        <v>44</v>
      </c>
    </row>
    <row r="85" spans="2:18" x14ac:dyDescent="0.25">
      <c r="B85" s="15"/>
      <c r="C85" s="15" t="s">
        <v>90</v>
      </c>
      <c r="D85" s="15" t="s">
        <v>35</v>
      </c>
      <c r="E85" s="24">
        <v>0</v>
      </c>
      <c r="F85" s="24">
        <v>-22672</v>
      </c>
      <c r="G85" s="22">
        <f t="shared" si="1"/>
        <v>22672</v>
      </c>
      <c r="H85" s="23" t="s">
        <v>23</v>
      </c>
      <c r="R85" s="17"/>
    </row>
    <row r="86" spans="2:18" x14ac:dyDescent="0.25">
      <c r="B86" s="15">
        <v>502</v>
      </c>
      <c r="C86" s="15" t="s">
        <v>37</v>
      </c>
      <c r="D86" s="15"/>
      <c r="E86" s="24"/>
      <c r="F86" s="24"/>
      <c r="G86" s="22"/>
      <c r="H86" s="23" t="s">
        <v>44</v>
      </c>
      <c r="R86" s="17"/>
    </row>
    <row r="87" spans="2:18" x14ac:dyDescent="0.25">
      <c r="B87" s="15"/>
      <c r="C87" s="15" t="s">
        <v>95</v>
      </c>
      <c r="D87" s="15" t="s">
        <v>96</v>
      </c>
      <c r="E87" s="24">
        <v>8124092</v>
      </c>
      <c r="F87" s="24">
        <f>7915462+545491</f>
        <v>8460953</v>
      </c>
      <c r="G87" s="22">
        <f t="shared" si="1"/>
        <v>-336861</v>
      </c>
      <c r="H87" s="23" t="s">
        <v>23</v>
      </c>
      <c r="I87" s="32"/>
      <c r="R87" s="17"/>
    </row>
    <row r="88" spans="2:18" x14ac:dyDescent="0.25">
      <c r="B88" s="15"/>
      <c r="C88" s="15" t="s">
        <v>97</v>
      </c>
      <c r="D88" s="15" t="s">
        <v>96</v>
      </c>
      <c r="E88" s="24">
        <v>2643986</v>
      </c>
      <c r="F88" s="24">
        <f>2471245+41960</f>
        <v>2513205</v>
      </c>
      <c r="G88" s="22">
        <f t="shared" si="1"/>
        <v>130781</v>
      </c>
      <c r="H88" s="23" t="s">
        <v>23</v>
      </c>
      <c r="R88" s="17"/>
    </row>
    <row r="89" spans="2:18" x14ac:dyDescent="0.25">
      <c r="B89" s="15"/>
      <c r="C89" s="15" t="s">
        <v>98</v>
      </c>
      <c r="D89" s="15" t="s">
        <v>22</v>
      </c>
      <c r="E89" s="24">
        <v>1262114</v>
      </c>
      <c r="F89" s="24">
        <v>1093900</v>
      </c>
      <c r="G89" s="22">
        <f t="shared" si="1"/>
        <v>168214</v>
      </c>
      <c r="H89" s="23" t="s">
        <v>23</v>
      </c>
      <c r="R89" s="17"/>
    </row>
    <row r="90" spans="2:18" s="17" customFormat="1" x14ac:dyDescent="0.25">
      <c r="B90" s="15"/>
      <c r="C90" s="15" t="s">
        <v>99</v>
      </c>
      <c r="D90" s="15" t="s">
        <v>22</v>
      </c>
      <c r="E90" s="24">
        <v>-963646</v>
      </c>
      <c r="F90" s="24">
        <v>-1835334</v>
      </c>
      <c r="G90" s="22">
        <f t="shared" si="1"/>
        <v>871688</v>
      </c>
      <c r="H90" s="23" t="s">
        <v>23</v>
      </c>
      <c r="R90"/>
    </row>
    <row r="91" spans="2:18" s="17" customFormat="1" x14ac:dyDescent="0.25">
      <c r="B91" s="15"/>
      <c r="C91" s="15" t="s">
        <v>100</v>
      </c>
      <c r="D91" s="15" t="s">
        <v>22</v>
      </c>
      <c r="E91" s="24">
        <v>35000</v>
      </c>
      <c r="F91" s="24">
        <v>0</v>
      </c>
      <c r="G91" s="22">
        <f t="shared" si="1"/>
        <v>35000</v>
      </c>
      <c r="H91" s="23" t="s">
        <v>23</v>
      </c>
      <c r="R91"/>
    </row>
    <row r="92" spans="2:18" s="17" customFormat="1" ht="12.75" x14ac:dyDescent="0.2">
      <c r="B92" s="15">
        <v>504</v>
      </c>
      <c r="C92" s="33" t="s">
        <v>38</v>
      </c>
      <c r="D92" s="15"/>
      <c r="E92" s="24"/>
      <c r="F92" s="24"/>
      <c r="G92" s="22"/>
      <c r="H92" s="23" t="s">
        <v>44</v>
      </c>
    </row>
    <row r="93" spans="2:18" s="17" customFormat="1" ht="12.75" x14ac:dyDescent="0.2">
      <c r="B93" s="15"/>
      <c r="C93" s="15" t="s">
        <v>101</v>
      </c>
      <c r="D93" s="15" t="s">
        <v>22</v>
      </c>
      <c r="E93" s="24">
        <v>0</v>
      </c>
      <c r="F93" s="24">
        <v>406752</v>
      </c>
      <c r="G93" s="22">
        <f t="shared" si="1"/>
        <v>-406752</v>
      </c>
      <c r="H93" s="23" t="s">
        <v>23</v>
      </c>
    </row>
    <row r="94" spans="2:18" s="17" customFormat="1" ht="12.75" x14ac:dyDescent="0.2">
      <c r="B94" s="15"/>
      <c r="C94" s="15" t="s">
        <v>102</v>
      </c>
      <c r="D94" s="15" t="s">
        <v>22</v>
      </c>
      <c r="E94" s="24">
        <v>514262</v>
      </c>
      <c r="F94" s="24">
        <v>35294</v>
      </c>
      <c r="G94" s="22">
        <f t="shared" si="1"/>
        <v>478968</v>
      </c>
      <c r="H94" s="23" t="s">
        <v>23</v>
      </c>
      <c r="I94" s="26"/>
    </row>
    <row r="95" spans="2:18" s="17" customFormat="1" ht="12.75" x14ac:dyDescent="0.2">
      <c r="B95" s="15"/>
      <c r="C95" s="15" t="s">
        <v>103</v>
      </c>
      <c r="D95" s="15"/>
      <c r="E95" s="24">
        <v>477019</v>
      </c>
      <c r="F95" s="24">
        <v>164268</v>
      </c>
      <c r="G95" s="22">
        <f t="shared" si="1"/>
        <v>312751</v>
      </c>
      <c r="H95" s="23" t="s">
        <v>23</v>
      </c>
    </row>
    <row r="96" spans="2:18" s="17" customFormat="1" ht="12.75" x14ac:dyDescent="0.2">
      <c r="B96" s="15"/>
      <c r="C96" s="15" t="s">
        <v>104</v>
      </c>
      <c r="D96" s="15"/>
      <c r="E96" s="24">
        <v>63737</v>
      </c>
      <c r="F96" s="24">
        <v>42938</v>
      </c>
      <c r="G96" s="22">
        <f t="shared" si="1"/>
        <v>20799</v>
      </c>
      <c r="H96" s="23" t="s">
        <v>23</v>
      </c>
      <c r="I96" s="26"/>
    </row>
    <row r="97" spans="2:10" s="17" customFormat="1" ht="12.75" x14ac:dyDescent="0.2">
      <c r="B97" s="15"/>
      <c r="C97" s="15" t="s">
        <v>105</v>
      </c>
      <c r="D97" s="15"/>
      <c r="E97" s="24">
        <v>618500</v>
      </c>
      <c r="F97" s="24">
        <v>600675</v>
      </c>
      <c r="G97" s="22">
        <f t="shared" si="1"/>
        <v>17825</v>
      </c>
      <c r="H97" s="23" t="s">
        <v>23</v>
      </c>
      <c r="I97" s="26"/>
    </row>
    <row r="98" spans="2:10" s="17" customFormat="1" ht="12.75" x14ac:dyDescent="0.2">
      <c r="B98" s="15"/>
      <c r="C98" s="15" t="s">
        <v>106</v>
      </c>
      <c r="D98" s="15" t="s">
        <v>107</v>
      </c>
      <c r="E98" s="24">
        <v>0</v>
      </c>
      <c r="F98" s="24">
        <v>159911</v>
      </c>
      <c r="G98" s="22">
        <f t="shared" si="1"/>
        <v>-159911</v>
      </c>
      <c r="H98" s="23" t="s">
        <v>23</v>
      </c>
    </row>
    <row r="99" spans="2:10" s="17" customFormat="1" ht="12.75" x14ac:dyDescent="0.2">
      <c r="B99" s="15"/>
      <c r="C99" s="15" t="s">
        <v>108</v>
      </c>
      <c r="D99" s="15" t="s">
        <v>107</v>
      </c>
      <c r="E99" s="24">
        <v>1000000</v>
      </c>
      <c r="F99" s="24">
        <v>32150</v>
      </c>
      <c r="G99" s="22">
        <f t="shared" si="1"/>
        <v>967850</v>
      </c>
      <c r="H99" s="23" t="s">
        <v>23</v>
      </c>
    </row>
    <row r="100" spans="2:10" s="17" customFormat="1" ht="12.75" x14ac:dyDescent="0.2">
      <c r="B100" s="15"/>
      <c r="C100" s="15" t="s">
        <v>109</v>
      </c>
      <c r="D100" s="15" t="s">
        <v>107</v>
      </c>
      <c r="E100" s="24">
        <v>560078</v>
      </c>
      <c r="F100" s="24">
        <v>413882</v>
      </c>
      <c r="G100" s="22">
        <f t="shared" si="1"/>
        <v>146196</v>
      </c>
      <c r="H100" s="23" t="s">
        <v>23</v>
      </c>
    </row>
    <row r="101" spans="2:10" s="17" customFormat="1" ht="12.75" x14ac:dyDescent="0.2">
      <c r="B101" s="15">
        <v>601</v>
      </c>
      <c r="C101" s="33" t="s">
        <v>39</v>
      </c>
      <c r="D101" s="15"/>
      <c r="E101" s="24"/>
      <c r="F101" s="24"/>
      <c r="G101" s="22"/>
      <c r="H101" s="23" t="s">
        <v>44</v>
      </c>
    </row>
    <row r="102" spans="2:10" s="17" customFormat="1" ht="12.75" x14ac:dyDescent="0.2">
      <c r="B102" s="15"/>
      <c r="C102" s="33" t="s">
        <v>110</v>
      </c>
      <c r="D102" s="15" t="s">
        <v>111</v>
      </c>
      <c r="E102" s="24">
        <v>1495118</v>
      </c>
      <c r="F102" s="24">
        <v>1382588</v>
      </c>
      <c r="G102" s="22">
        <f t="shared" si="1"/>
        <v>112530</v>
      </c>
      <c r="H102" s="23" t="s">
        <v>23</v>
      </c>
    </row>
    <row r="103" spans="2:10" s="17" customFormat="1" ht="12.75" x14ac:dyDescent="0.2">
      <c r="B103" s="15"/>
      <c r="C103" s="33" t="s">
        <v>112</v>
      </c>
      <c r="D103" s="15" t="s">
        <v>111</v>
      </c>
      <c r="E103" s="24">
        <v>56390</v>
      </c>
      <c r="F103" s="24">
        <v>13667</v>
      </c>
      <c r="G103" s="22">
        <f t="shared" si="1"/>
        <v>42723</v>
      </c>
      <c r="H103" s="23" t="s">
        <v>23</v>
      </c>
      <c r="J103" s="26"/>
    </row>
    <row r="104" spans="2:10" s="17" customFormat="1" ht="12.75" x14ac:dyDescent="0.2">
      <c r="B104" s="15">
        <v>605</v>
      </c>
      <c r="C104" s="34" t="s">
        <v>113</v>
      </c>
      <c r="D104" s="15"/>
      <c r="E104" s="24"/>
      <c r="F104" s="24"/>
      <c r="G104" s="22"/>
      <c r="H104" s="23" t="s">
        <v>44</v>
      </c>
      <c r="I104" s="26"/>
    </row>
    <row r="105" spans="2:10" s="17" customFormat="1" ht="12.75" x14ac:dyDescent="0.2">
      <c r="B105" s="15"/>
      <c r="C105" s="34" t="s">
        <v>114</v>
      </c>
      <c r="D105" s="15" t="s">
        <v>43</v>
      </c>
      <c r="E105" s="24">
        <v>-27713</v>
      </c>
      <c r="F105" s="24">
        <v>0</v>
      </c>
      <c r="G105" s="22">
        <f t="shared" si="1"/>
        <v>-27713</v>
      </c>
      <c r="H105" s="23" t="s">
        <v>23</v>
      </c>
      <c r="I105" s="26"/>
    </row>
    <row r="106" spans="2:10" s="17" customFormat="1" ht="12.75" x14ac:dyDescent="0.2">
      <c r="B106" s="15"/>
      <c r="C106" s="34" t="s">
        <v>115</v>
      </c>
      <c r="D106" s="15" t="s">
        <v>43</v>
      </c>
      <c r="E106" s="24">
        <v>-32560</v>
      </c>
      <c r="F106" s="24">
        <v>14960</v>
      </c>
      <c r="G106" s="22">
        <f t="shared" si="1"/>
        <v>-47520</v>
      </c>
      <c r="H106" s="23" t="s">
        <v>23</v>
      </c>
    </row>
    <row r="107" spans="2:10" s="17" customFormat="1" ht="12.75" x14ac:dyDescent="0.2">
      <c r="B107" s="15"/>
      <c r="C107" s="15"/>
      <c r="D107" s="15"/>
      <c r="E107" s="24"/>
      <c r="F107" s="24"/>
      <c r="G107" s="35"/>
      <c r="H107" s="21"/>
    </row>
    <row r="108" spans="2:10" s="10" customFormat="1" ht="20.25" customHeight="1" x14ac:dyDescent="0.2">
      <c r="B108" s="14"/>
      <c r="C108" s="14" t="s">
        <v>116</v>
      </c>
      <c r="D108" s="14"/>
      <c r="E108" s="36"/>
      <c r="F108" s="36"/>
      <c r="G108" s="37">
        <f>SUM(G11:G106)</f>
        <v>18017017</v>
      </c>
      <c r="H108" s="38"/>
    </row>
    <row r="110" spans="2:10" x14ac:dyDescent="0.25">
      <c r="G110" s="39"/>
    </row>
  </sheetData>
  <pageMargins left="0" right="0" top="0.39370078740157483" bottom="0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26857/18</EnclosureFileNumber>
    <MeetingStartDate xmlns="d08b57ff-b9b7-4581-975d-98f87b579a51">2018-04-04T11:30:00+00:00</MeetingStartDate>
    <AgendaId xmlns="d08b57ff-b9b7-4581-975d-98f87b579a51">8126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2811239</FusionId>
    <DocumentType xmlns="d08b57ff-b9b7-4581-975d-98f87b579a51"/>
    <AgendaAccessLevelName xmlns="d08b57ff-b9b7-4581-975d-98f87b579a51">Åben</AgendaAccessLevelName>
    <UNC xmlns="d08b57ff-b9b7-4581-975d-98f87b579a51">2553309</UNC>
    <MeetingDateAndTime xmlns="d08b57ff-b9b7-4581-975d-98f87b579a51">04-04-2018 fra 13:30 - 15:30</MeetingDateAndTime>
    <MeetingTitle xmlns="d08b57ff-b9b7-4581-975d-98f87b579a51">04-04-2018</MeetingTitle>
    <MeetingEndDate xmlns="d08b57ff-b9b7-4581-975d-98f87b579a51">2018-04-04T13:30:00+00:00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2ED73247-4963-4770-9ECF-17F41F51C2A2}"/>
</file>

<file path=customXml/itemProps2.xml><?xml version="1.0" encoding="utf-8"?>
<ds:datastoreItem xmlns:ds="http://schemas.openxmlformats.org/officeDocument/2006/customXml" ds:itemID="{F915F88B-03C4-4391-B1EA-7915B2850A66}"/>
</file>

<file path=customXml/itemProps3.xml><?xml version="1.0" encoding="utf-8"?>
<ds:datastoreItem xmlns:ds="http://schemas.openxmlformats.org/officeDocument/2006/customXml" ds:itemID="{626375FC-CF3C-4F45-8425-612AE2D99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ØKE-04-04-2018 - Bilag 85.01 Budgetoverførsler fra 2017 til 2018 - Udvalget for Økonomi og Erhverv -…</dc:title>
  <dc:creator>Peder Sandfeld</dc:creator>
  <cp:lastModifiedBy>Peder Sandfeld</cp:lastModifiedBy>
  <cp:lastPrinted>2018-06-15T09:03:08Z</cp:lastPrinted>
  <dcterms:created xsi:type="dcterms:W3CDTF">2018-02-14T10:30:05Z</dcterms:created>
  <dcterms:modified xsi:type="dcterms:W3CDTF">2018-08-30T10:51:50Z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